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quale\Desktop\Frugno\"/>
    </mc:Choice>
  </mc:AlternateContent>
  <bookViews>
    <workbookView xWindow="0" yWindow="0" windowWidth="20490" windowHeight="7455"/>
  </bookViews>
  <sheets>
    <sheet name="aggiornato" sheetId="4" r:id="rId1"/>
    <sheet name="Foglio2" sheetId="2" r:id="rId2"/>
    <sheet name="Foglio3" sheetId="3" r:id="rId3"/>
  </sheets>
  <definedNames>
    <definedName name="_xlnm.Print_Area" localSheetId="0">aggiornato!$A$1:$E$31</definedName>
  </definedNames>
  <calcPr calcId="171026"/>
</workbook>
</file>

<file path=xl/calcChain.xml><?xml version="1.0" encoding="utf-8"?>
<calcChain xmlns="http://schemas.openxmlformats.org/spreadsheetml/2006/main">
  <c r="D11" i="4" l="1"/>
  <c r="D22" i="4"/>
  <c r="D23" i="4"/>
  <c r="D25" i="4"/>
  <c r="D27" i="4"/>
  <c r="E28" i="4"/>
  <c r="D5" i="4"/>
  <c r="D6" i="4"/>
  <c r="E29" i="4"/>
</calcChain>
</file>

<file path=xl/sharedStrings.xml><?xml version="1.0" encoding="utf-8"?>
<sst xmlns="http://schemas.openxmlformats.org/spreadsheetml/2006/main" count="30" uniqueCount="30">
  <si>
    <t xml:space="preserve">QUADRO ECONOMICO PRELIMINARE </t>
  </si>
  <si>
    <t>A</t>
  </si>
  <si>
    <t>LAVORI A CORPO</t>
  </si>
  <si>
    <t>A1</t>
  </si>
  <si>
    <t>Lavori a corpo di cui</t>
  </si>
  <si>
    <t>A2</t>
  </si>
  <si>
    <t xml:space="preserve"> Oneri della sicurezza (non soggetti a ribasso)</t>
  </si>
  <si>
    <t>In uno</t>
  </si>
  <si>
    <t>B</t>
  </si>
  <si>
    <t>Somme a disposizione dell'Amm.ne</t>
  </si>
  <si>
    <t>IVA sui lavori</t>
  </si>
  <si>
    <t>Spese tecniche:</t>
  </si>
  <si>
    <t>a) rilievi, accertamenti ed indagini</t>
  </si>
  <si>
    <t xml:space="preserve">b)Progettazione(definitiva esecutiva) - </t>
  </si>
  <si>
    <t>c)Direzione Lavori,misura e contabilità, coord. Sicurezza</t>
  </si>
  <si>
    <t>Relazione geologica</t>
  </si>
  <si>
    <t>Attività di supporto tecnico amministrativo</t>
  </si>
  <si>
    <t>Espropri+indennità di occupazione temporanea</t>
  </si>
  <si>
    <t>Sondaggi meccanici, prove di laboratorio e Piano di monitoraggio ai sensi del PAI come da relazioni esecutive di progetto</t>
  </si>
  <si>
    <t>collaudo statico</t>
  </si>
  <si>
    <t>collaudo tecnico amministrativo</t>
  </si>
  <si>
    <t>CNPAIA su (B2a+B2b+B2c+B3+B4+B5+B6+B7+B8)</t>
  </si>
  <si>
    <t>IVA su ( B2a+B2b+B2c+B3+B4+B5+B6+B7+B8)</t>
  </si>
  <si>
    <t>spese per commissioni aggiudicatrici</t>
  </si>
  <si>
    <t>Incentivo ex  art. 92 comma 5 Dlvo 163/2006</t>
  </si>
  <si>
    <t>spese pubblicazione bando ed esiti di gara</t>
  </si>
  <si>
    <t>Imprevisti, lavori in economia</t>
  </si>
  <si>
    <t>Sommano le somme a disposizione dell'Ammne</t>
  </si>
  <si>
    <t>TOTALE PROGETTO</t>
  </si>
  <si>
    <t>IL R.U.P.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</si>
</sst>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_-[$€-2]\ * #,##0.00_-;\-[$€-2]\ * #,##0.00_-;_-[$€-2]\ * \-??_-"/>
    <numFmt numFmtId="165" formatCode="_-[$€-2]\ * #,##0.00_-;\-[$€-2]\ * #,##0.00_-;_-[$€-2]\ * &quot;-&quot;??_-;_-@_-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0" fontId="2" fillId="0" borderId="1" xfId="0" applyFont="1" applyBorder="1"/>
    <xf numFmtId="164" fontId="1" fillId="0" borderId="1" xfId="1" applyBorder="1"/>
    <xf numFmtId="164" fontId="1" fillId="0" borderId="1" xfId="1" applyFill="1" applyBorder="1"/>
    <xf numFmtId="0" fontId="0" fillId="0" borderId="1" xfId="0" applyFill="1" applyBorder="1"/>
    <xf numFmtId="0" fontId="2" fillId="0" borderId="1" xfId="0" applyFont="1" applyBorder="1" applyAlignment="1">
      <alignment horizontal="right"/>
    </xf>
    <xf numFmtId="164" fontId="2" fillId="0" borderId="1" xfId="1" applyFont="1" applyFill="1" applyBorder="1"/>
    <xf numFmtId="9" fontId="0" fillId="0" borderId="1" xfId="0" applyNumberFormat="1" applyBorder="1"/>
    <xf numFmtId="164" fontId="0" fillId="0" borderId="1" xfId="0" applyNumberFormat="1" applyFill="1" applyBorder="1"/>
    <xf numFmtId="44" fontId="0" fillId="0" borderId="1" xfId="0" applyNumberFormat="1" applyFill="1" applyBorder="1"/>
    <xf numFmtId="44" fontId="2" fillId="0" borderId="1" xfId="0" applyNumberFormat="1" applyFont="1" applyFill="1" applyBorder="1"/>
    <xf numFmtId="44" fontId="0" fillId="0" borderId="0" xfId="0" applyNumberFormat="1"/>
    <xf numFmtId="164" fontId="3" fillId="0" borderId="1" xfId="0" applyNumberFormat="1" applyFont="1" applyFill="1" applyBorder="1"/>
    <xf numFmtId="0" fontId="3" fillId="0" borderId="0" xfId="0" applyFont="1"/>
    <xf numFmtId="0" fontId="3" fillId="0" borderId="1" xfId="0" applyFont="1" applyFill="1" applyBorder="1"/>
    <xf numFmtId="0" fontId="4" fillId="0" borderId="1" xfId="0" applyFont="1" applyBorder="1"/>
    <xf numFmtId="164" fontId="1" fillId="0" borderId="1" xfId="1" applyFont="1" applyFill="1" applyBorder="1"/>
    <xf numFmtId="0" fontId="0" fillId="0" borderId="0" xfId="0" applyAlignment="1">
      <alignment horizontal="center"/>
    </xf>
    <xf numFmtId="0" fontId="0" fillId="2" borderId="1" xfId="0" applyFill="1" applyBorder="1"/>
    <xf numFmtId="164" fontId="1" fillId="2" borderId="1" xfId="1" applyFill="1" applyBorder="1"/>
    <xf numFmtId="0" fontId="5" fillId="0" borderId="0" xfId="0" applyFont="1"/>
    <xf numFmtId="9" fontId="5" fillId="0" borderId="1" xfId="0" applyNumberFormat="1" applyFont="1" applyBorder="1"/>
    <xf numFmtId="0" fontId="0" fillId="0" borderId="0" xfId="0" applyBorder="1"/>
    <xf numFmtId="164" fontId="1" fillId="0" borderId="0" xfId="1" applyFill="1" applyBorder="1"/>
    <xf numFmtId="164" fontId="1" fillId="3" borderId="1" xfId="1" applyFont="1" applyFill="1" applyBorder="1"/>
    <xf numFmtId="44" fontId="6" fillId="0" borderId="1" xfId="0" applyNumberFormat="1" applyFont="1" applyFill="1" applyBorder="1"/>
    <xf numFmtId="165" fontId="0" fillId="0" borderId="0" xfId="0" applyNumberFormat="1"/>
    <xf numFmtId="0" fontId="5" fillId="0" borderId="0" xfId="0" applyFont="1" applyAlignment="1">
      <alignment wrapText="1"/>
    </xf>
    <xf numFmtId="166" fontId="0" fillId="0" borderId="1" xfId="0" applyNumberFormat="1" applyBorder="1"/>
    <xf numFmtId="0" fontId="5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120" zoomScaleNormal="120" workbookViewId="0">
      <selection activeCell="G9" sqref="G9"/>
    </sheetView>
  </sheetViews>
  <sheetFormatPr defaultRowHeight="15" x14ac:dyDescent="0.25"/>
  <cols>
    <col min="1" max="1" width="3.5703125" bestFit="1" customWidth="1"/>
    <col min="2" max="2" width="50.7109375" customWidth="1"/>
    <col min="3" max="3" width="5.7109375" bestFit="1" customWidth="1"/>
    <col min="4" max="4" width="16.140625" bestFit="1" customWidth="1"/>
    <col min="5" max="5" width="15" bestFit="1" customWidth="1"/>
    <col min="6" max="6" width="15.5703125" bestFit="1" customWidth="1"/>
    <col min="7" max="7" width="13.7109375" bestFit="1" customWidth="1"/>
  </cols>
  <sheetData>
    <row r="1" spans="1:7" x14ac:dyDescent="0.25">
      <c r="A1" s="31" t="s">
        <v>0</v>
      </c>
      <c r="B1" s="31"/>
      <c r="C1" s="31"/>
      <c r="D1" s="31"/>
      <c r="E1" s="31"/>
    </row>
    <row r="2" spans="1:7" x14ac:dyDescent="0.25">
      <c r="A2" s="19"/>
      <c r="B2" s="19"/>
      <c r="C2" s="19"/>
      <c r="D2" s="20"/>
      <c r="E2" s="19"/>
    </row>
    <row r="3" spans="1:7" x14ac:dyDescent="0.25">
      <c r="A3" s="1" t="s">
        <v>1</v>
      </c>
      <c r="B3" s="2" t="s">
        <v>2</v>
      </c>
      <c r="C3" s="1"/>
      <c r="D3" s="3"/>
      <c r="E3" s="1"/>
    </row>
    <row r="4" spans="1:7" x14ac:dyDescent="0.25">
      <c r="A4" s="1"/>
      <c r="B4" s="1"/>
      <c r="C4" s="1"/>
      <c r="D4" s="3"/>
      <c r="E4" s="1"/>
    </row>
    <row r="5" spans="1:7" x14ac:dyDescent="0.25">
      <c r="A5" s="1" t="s">
        <v>3</v>
      </c>
      <c r="B5" s="1" t="s">
        <v>4</v>
      </c>
      <c r="C5" s="1"/>
      <c r="D5" s="25">
        <f>E7</f>
        <v>1290430.47</v>
      </c>
      <c r="E5" s="5"/>
    </row>
    <row r="6" spans="1:7" x14ac:dyDescent="0.25">
      <c r="A6" s="1" t="s">
        <v>5</v>
      </c>
      <c r="B6" s="1" t="s">
        <v>6</v>
      </c>
      <c r="C6" s="1"/>
      <c r="D6" s="25">
        <f>0.03*D5</f>
        <v>38712.914099999995</v>
      </c>
      <c r="E6" s="5"/>
    </row>
    <row r="7" spans="1:7" x14ac:dyDescent="0.25">
      <c r="A7" s="1"/>
      <c r="B7" s="6" t="s">
        <v>7</v>
      </c>
      <c r="C7" s="2"/>
      <c r="E7" s="7">
        <v>1290430.47</v>
      </c>
      <c r="F7" s="27"/>
      <c r="G7" s="27"/>
    </row>
    <row r="8" spans="1:7" x14ac:dyDescent="0.25">
      <c r="A8" s="1"/>
      <c r="B8" s="1"/>
      <c r="C8" s="1"/>
      <c r="D8" s="4"/>
      <c r="E8" s="5"/>
      <c r="F8" s="27"/>
    </row>
    <row r="9" spans="1:7" ht="15.75" customHeight="1" x14ac:dyDescent="0.25">
      <c r="A9" s="1" t="s">
        <v>8</v>
      </c>
      <c r="B9" s="1" t="s">
        <v>9</v>
      </c>
      <c r="C9" s="1"/>
      <c r="D9" s="4"/>
      <c r="E9" s="5"/>
    </row>
    <row r="10" spans="1:7" x14ac:dyDescent="0.25">
      <c r="A10" s="1"/>
      <c r="B10" s="1"/>
      <c r="C10" s="1"/>
      <c r="D10" s="4"/>
      <c r="E10" s="5"/>
    </row>
    <row r="11" spans="1:7" x14ac:dyDescent="0.25">
      <c r="A11" s="1">
        <v>1</v>
      </c>
      <c r="B11" s="1" t="s">
        <v>10</v>
      </c>
      <c r="C11" s="8">
        <v>0.1</v>
      </c>
      <c r="D11" s="4">
        <f>C11*E7</f>
        <v>129043.04700000001</v>
      </c>
      <c r="E11" s="5"/>
    </row>
    <row r="12" spans="1:7" x14ac:dyDescent="0.25">
      <c r="A12" s="1">
        <v>2</v>
      </c>
      <c r="B12" s="1" t="s">
        <v>11</v>
      </c>
      <c r="C12" s="1"/>
      <c r="D12" s="4"/>
      <c r="E12" s="5"/>
    </row>
    <row r="13" spans="1:7" x14ac:dyDescent="0.25">
      <c r="A13" s="1"/>
      <c r="B13" s="1" t="s">
        <v>12</v>
      </c>
      <c r="C13" s="1"/>
      <c r="D13" s="4">
        <v>15000</v>
      </c>
      <c r="E13" s="5"/>
    </row>
    <row r="14" spans="1:7" x14ac:dyDescent="0.25">
      <c r="A14" s="1"/>
      <c r="B14" s="1" t="s">
        <v>13</v>
      </c>
      <c r="C14" s="1"/>
      <c r="D14" s="4">
        <v>60000</v>
      </c>
      <c r="E14" s="5"/>
    </row>
    <row r="15" spans="1:7" x14ac:dyDescent="0.25">
      <c r="A15" s="1"/>
      <c r="B15" s="1" t="s">
        <v>14</v>
      </c>
      <c r="C15" s="1"/>
      <c r="D15" s="4">
        <v>85000</v>
      </c>
      <c r="E15" s="5"/>
    </row>
    <row r="16" spans="1:7" x14ac:dyDescent="0.25">
      <c r="A16" s="1">
        <v>3</v>
      </c>
      <c r="B16" s="30" t="s">
        <v>15</v>
      </c>
      <c r="C16" s="1"/>
      <c r="D16" s="4">
        <v>25000</v>
      </c>
      <c r="E16" s="9"/>
    </row>
    <row r="17" spans="1:7" x14ac:dyDescent="0.25">
      <c r="A17" s="1">
        <v>4</v>
      </c>
      <c r="B17" s="21" t="s">
        <v>16</v>
      </c>
      <c r="C17" s="1"/>
      <c r="D17" s="4">
        <v>12000</v>
      </c>
      <c r="E17" s="9"/>
    </row>
    <row r="18" spans="1:7" s="14" customFormat="1" x14ac:dyDescent="0.25">
      <c r="A18" s="16">
        <v>5</v>
      </c>
      <c r="B18" s="16" t="s">
        <v>17</v>
      </c>
      <c r="C18" s="16"/>
      <c r="D18" s="17">
        <v>35000</v>
      </c>
      <c r="E18" s="13"/>
    </row>
    <row r="19" spans="1:7" ht="45" x14ac:dyDescent="0.25">
      <c r="A19" s="1">
        <v>6</v>
      </c>
      <c r="B19" s="28" t="s">
        <v>18</v>
      </c>
      <c r="C19" s="22"/>
      <c r="D19" s="4">
        <v>30000</v>
      </c>
      <c r="E19" s="5"/>
    </row>
    <row r="20" spans="1:7" s="14" customFormat="1" x14ac:dyDescent="0.25">
      <c r="A20" s="16">
        <v>7</v>
      </c>
      <c r="B20" s="1" t="s">
        <v>19</v>
      </c>
      <c r="C20" s="8"/>
      <c r="D20" s="4">
        <v>7500</v>
      </c>
      <c r="E20" s="15"/>
    </row>
    <row r="21" spans="1:7" x14ac:dyDescent="0.25">
      <c r="A21" s="1">
        <v>8</v>
      </c>
      <c r="B21" s="1" t="s">
        <v>20</v>
      </c>
      <c r="C21" s="1"/>
      <c r="D21" s="4">
        <v>18500</v>
      </c>
      <c r="E21" s="5"/>
    </row>
    <row r="22" spans="1:7" x14ac:dyDescent="0.25">
      <c r="A22" s="1">
        <v>9</v>
      </c>
      <c r="B22" s="1" t="s">
        <v>21</v>
      </c>
      <c r="C22" s="8">
        <v>0.04</v>
      </c>
      <c r="D22" s="4">
        <f>(D13+D14+D15+D16+D17+D19+D20+D21)*4%</f>
        <v>10120</v>
      </c>
      <c r="E22" s="5"/>
    </row>
    <row r="23" spans="1:7" x14ac:dyDescent="0.25">
      <c r="A23" s="1">
        <v>10</v>
      </c>
      <c r="B23" s="1" t="s">
        <v>22</v>
      </c>
      <c r="C23" s="8">
        <v>0.22</v>
      </c>
      <c r="D23" s="4">
        <f>(D13+D14+D15+D16+D17+D18+D19+D20+D21+D22)*22%</f>
        <v>65586.399999999994</v>
      </c>
      <c r="E23" s="5"/>
    </row>
    <row r="24" spans="1:7" x14ac:dyDescent="0.25">
      <c r="A24" s="1">
        <v>12</v>
      </c>
      <c r="B24" s="1" t="s">
        <v>23</v>
      </c>
      <c r="C24" s="1"/>
      <c r="D24" s="4">
        <v>3500</v>
      </c>
      <c r="E24" s="5"/>
    </row>
    <row r="25" spans="1:7" x14ac:dyDescent="0.25">
      <c r="A25" s="1">
        <v>15</v>
      </c>
      <c r="B25" s="1" t="s">
        <v>24</v>
      </c>
      <c r="C25" s="29">
        <v>0.02</v>
      </c>
      <c r="D25" s="4">
        <f>C25*E7</f>
        <v>25808.609400000001</v>
      </c>
      <c r="E25" s="5"/>
    </row>
    <row r="26" spans="1:7" x14ac:dyDescent="0.25">
      <c r="A26" s="1">
        <v>16</v>
      </c>
      <c r="B26" s="16" t="s">
        <v>25</v>
      </c>
      <c r="C26" s="8"/>
      <c r="D26" s="4">
        <v>5500</v>
      </c>
      <c r="E26" s="10"/>
    </row>
    <row r="27" spans="1:7" x14ac:dyDescent="0.25">
      <c r="A27" s="1">
        <v>17</v>
      </c>
      <c r="B27" s="1" t="s">
        <v>26</v>
      </c>
      <c r="C27" s="1"/>
      <c r="D27" s="4">
        <f>0.1*E7-191.93</f>
        <v>128851.11700000001</v>
      </c>
      <c r="E27" s="10"/>
    </row>
    <row r="28" spans="1:7" x14ac:dyDescent="0.25">
      <c r="A28" s="32" t="s">
        <v>27</v>
      </c>
      <c r="B28" s="33"/>
      <c r="C28" s="1"/>
      <c r="D28" s="4"/>
      <c r="E28" s="26">
        <f>SUM(D11:D27)</f>
        <v>656409.17340000009</v>
      </c>
    </row>
    <row r="29" spans="1:7" x14ac:dyDescent="0.25">
      <c r="A29" s="1"/>
      <c r="B29" s="6" t="s">
        <v>28</v>
      </c>
      <c r="C29" s="2"/>
      <c r="D29" s="7"/>
      <c r="E29" s="11">
        <f>E28+E7</f>
        <v>1946839.6433999999</v>
      </c>
      <c r="G29" s="12"/>
    </row>
    <row r="30" spans="1:7" x14ac:dyDescent="0.25">
      <c r="F30" s="12"/>
    </row>
    <row r="31" spans="1:7" x14ac:dyDescent="0.25">
      <c r="B31" s="18"/>
      <c r="D31" t="s">
        <v>29</v>
      </c>
    </row>
    <row r="33" spans="1:5" x14ac:dyDescent="0.25">
      <c r="A33" s="23"/>
      <c r="B33" s="23"/>
      <c r="C33" s="23"/>
      <c r="D33" s="24"/>
      <c r="E33" s="23"/>
    </row>
    <row r="34" spans="1:5" x14ac:dyDescent="0.25">
      <c r="A34" s="23"/>
      <c r="B34" s="23"/>
      <c r="C34" s="23"/>
      <c r="D34" s="23"/>
      <c r="E34" s="23"/>
    </row>
    <row r="35" spans="1:5" x14ac:dyDescent="0.25">
      <c r="A35" s="23"/>
      <c r="B35" s="23"/>
      <c r="C35" s="23"/>
      <c r="D35" s="23"/>
      <c r="E35" s="23"/>
    </row>
    <row r="36" spans="1:5" x14ac:dyDescent="0.25">
      <c r="A36" s="23"/>
      <c r="B36" s="23"/>
      <c r="C36" s="23"/>
      <c r="D36" s="23"/>
      <c r="E36" s="23"/>
    </row>
  </sheetData>
  <mergeCells count="2">
    <mergeCell ref="A1:E1"/>
    <mergeCell ref="A28:B28"/>
  </mergeCells>
  <pageMargins left="0.70866141732283472" right="0.70866141732283472" top="1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aggiornato</vt:lpstr>
      <vt:lpstr>Foglio2</vt:lpstr>
      <vt:lpstr>Foglio3</vt:lpstr>
      <vt:lpstr>aggiornato!Area_stampa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Pasquale</cp:lastModifiedBy>
  <cp:revision/>
  <cp:lastPrinted>2016-07-29T10:59:07Z</cp:lastPrinted>
  <dcterms:created xsi:type="dcterms:W3CDTF">2013-07-28T11:51:48Z</dcterms:created>
  <dcterms:modified xsi:type="dcterms:W3CDTF">2016-07-29T10:59:24Z</dcterms:modified>
  <cp:category/>
  <cp:contentStatus/>
</cp:coreProperties>
</file>